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725"/>
  </bookViews>
  <sheets>
    <sheet name="Planilla de cotización" sheetId="2" r:id="rId1"/>
    <sheet name="1" sheetId="1" state="hidden" r:id="rId2"/>
  </sheets>
  <definedNames>
    <definedName name="_xlnm._FilterDatabase" localSheetId="1" hidden="1">'1'!$A$6:$F$31</definedName>
    <definedName name="_xlnm._FilterDatabase" localSheetId="0" hidden="1">'Planilla de cotización'!$A$6:$F$43</definedName>
    <definedName name="_xlnm.Print_Area" localSheetId="1">'1'!$A$5:$F$43</definedName>
    <definedName name="_xlnm.Print_Area" localSheetId="0">'Planilla de cotización'!$A$1:$F$52</definedName>
  </definedNames>
  <calcPr calcId="162913"/>
</workbook>
</file>

<file path=xl/calcChain.xml><?xml version="1.0" encoding="utf-8"?>
<calcChain xmlns="http://schemas.openxmlformats.org/spreadsheetml/2006/main">
  <c r="F47" i="2" l="1"/>
  <c r="F45" i="2"/>
  <c r="F44" i="2"/>
  <c r="F42" i="2" l="1"/>
  <c r="F36" i="2"/>
  <c r="F39" i="2" l="1"/>
  <c r="F43" i="2"/>
  <c r="F41" i="2"/>
  <c r="F40" i="2"/>
  <c r="F38" i="2"/>
  <c r="F37" i="2"/>
  <c r="F34" i="2"/>
  <c r="F33" i="2"/>
  <c r="F32" i="2"/>
  <c r="F30" i="2"/>
  <c r="F29" i="2"/>
  <c r="F28" i="2"/>
  <c r="F25" i="2"/>
  <c r="F26" i="2"/>
  <c r="F24" i="2"/>
  <c r="F23" i="2"/>
  <c r="F22" i="2"/>
  <c r="F21" i="2"/>
  <c r="F20" i="2"/>
  <c r="F14" i="2"/>
  <c r="F15" i="2"/>
  <c r="F16" i="2"/>
  <c r="F17" i="2"/>
  <c r="F13" i="2"/>
  <c r="F12" i="2"/>
  <c r="F9" i="2"/>
  <c r="F10" i="2"/>
  <c r="F8" i="2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7" i="1"/>
  <c r="F31" i="1" l="1"/>
  <c r="F33" i="1" s="1"/>
</calcChain>
</file>

<file path=xl/sharedStrings.xml><?xml version="1.0" encoding="utf-8"?>
<sst xmlns="http://schemas.openxmlformats.org/spreadsheetml/2006/main" count="182" uniqueCount="127">
  <si>
    <t>DETALLE</t>
  </si>
  <si>
    <t>UNIDAD</t>
  </si>
  <si>
    <t>Instalación Faena (movilización y desmovilización)</t>
  </si>
  <si>
    <t>CANTIDAD</t>
  </si>
  <si>
    <t>Derechos portuarios.</t>
  </si>
  <si>
    <t>COSTO UNITARIO (US$)</t>
  </si>
  <si>
    <t xml:space="preserve">Nombre: </t>
  </si>
  <si>
    <t>Firma :</t>
  </si>
  <si>
    <t xml:space="preserve">Sello: </t>
  </si>
  <si>
    <t>COSTO
TOTAL (US$)</t>
  </si>
  <si>
    <t>ÍTEM</t>
  </si>
  <si>
    <t xml:space="preserve">Global </t>
  </si>
  <si>
    <t>Izaje de flexible, conexión y desconexión de punta de flexible a sistema de inyección con bomba de agua.</t>
  </si>
  <si>
    <t>Marcar posición de sistema de fondeadero con GPS y traslado a tierra</t>
  </si>
  <si>
    <t>Inspección y manutención de reductor de 16”X12”, instalación en fondo marino.</t>
  </si>
  <si>
    <t xml:space="preserve">Reinstalación de dos válvulas de fondo de bola de 12". </t>
  </si>
  <si>
    <t>Costo de camión pluma de 7 toneladas</t>
  </si>
  <si>
    <t>Retiro de dos válvulas de fondo de 12"; e instalación de brida ciega de 16" en fondo marino.</t>
  </si>
  <si>
    <t>Unidad</t>
  </si>
  <si>
    <t>Retiro y montaje de válvula de 12" mariposa de punta de flexible.</t>
  </si>
  <si>
    <t>Hora</t>
  </si>
  <si>
    <t>Dia</t>
  </si>
  <si>
    <t>Día</t>
  </si>
  <si>
    <t>Costo por día del personal y equipo de buceo. **</t>
  </si>
  <si>
    <t>Costo por día del personal y equipos apoyo.**</t>
  </si>
  <si>
    <t>Prueba hidráulica desde boca de flexible hasta la válvula de costa, con manifold instalado en costa a 150 psi.</t>
  </si>
  <si>
    <t>Apoyo en apertura y cierre de válvulas de 12" de fondo para Inyección de agua 1300 Bbl a línea submarina.</t>
  </si>
  <si>
    <t>Traslado de bomba de agua de Terminal Arica-fondeadero y fondeadero-Terminal Arica</t>
  </si>
  <si>
    <t>Formato B-1 Planilla para la Propuesta Económica</t>
  </si>
  <si>
    <t>NOMBRE DE LA EMPRESA PROPONENTE:</t>
  </si>
  <si>
    <t>NOTA:Los precios cotizados deberán incluir  todos y cada uno de los tributos, gravámenes, impuestos, tasas en observancia al régimen tributario vigente de la República de Chile.</t>
  </si>
  <si>
    <t>Retiro de brida ciega de 16" y reinstalación de reductor de 16"X12" en fondo marino</t>
  </si>
  <si>
    <t>Pruebas hidráulicas de flexibles de acuerdo a la Norma OCIMF (incluye prueba de vacio)</t>
  </si>
  <si>
    <t>* * Los ítems 22 y 23, serán utilizados únicamente en caso de que se sobrepasen los 30 días establecidos en el cronograma de trabajo y YPFB TR lo autorice.</t>
  </si>
  <si>
    <t>El ítem 21 será utilizado en caso de ser necesario realizar una prueba de tracción adicional</t>
  </si>
  <si>
    <t>COTIZACIÓN “MANTENIMIENTOBIENAL FONDEADERO TERMINAL MARÍTIMA SICA SICA - 2026”</t>
  </si>
  <si>
    <t>BIENAL 2026</t>
  </si>
  <si>
    <t>Desacoplar 3 boyas cónicas y 2 boyarines y balizas y traslado a tierra para Reemplazo de boyas nuevas</t>
  </si>
  <si>
    <t>Instalación del sistema de fondeo cadenas y grilletes nuevos.</t>
  </si>
  <si>
    <t>Instalación de  tres boyas cilindricas y reinstalación de dos boyarines y balizas</t>
  </si>
  <si>
    <t>Pruebas de Tracción de cadenas y anclaje de boyas.</t>
  </si>
  <si>
    <t>Oferta Bienal 2026</t>
  </si>
  <si>
    <t>TOTAL OFERTA: MANTENIMIENTO BIENAL FONDEADERO TERMINAL MARÍTIMA SICA SICA - 2026</t>
  </si>
  <si>
    <t>Inspección y manutención de dos boyarines (pruebas neumáticas, limpieza con granalla y pintado, instalación de ánodos de Zn nuevos con soldadura).</t>
  </si>
  <si>
    <t>Izaje de cadenas, anillos de distribución y anclas, existentes para su limpieza y posterior traslado a almacenes de YPFB Transporte en Arica.</t>
  </si>
  <si>
    <t>Costo de grúa de 80 toneladas.</t>
  </si>
  <si>
    <t>Traslado y reinstalación del tren de 9 flexibles, válvula breakaway, válvula de punta de flexible.</t>
  </si>
  <si>
    <t>LOGÍSTICA</t>
  </si>
  <si>
    <t>ACTIVIDADES COMPLEMENTARIAS</t>
  </si>
  <si>
    <t>1.1</t>
  </si>
  <si>
    <t>1.2</t>
  </si>
  <si>
    <t>1.3</t>
  </si>
  <si>
    <t>2.1</t>
  </si>
  <si>
    <t>2.2</t>
  </si>
  <si>
    <t>2.3</t>
  </si>
  <si>
    <t>2.4</t>
  </si>
  <si>
    <t>3.1</t>
  </si>
  <si>
    <t>3.2</t>
  </si>
  <si>
    <t>4.1</t>
  </si>
  <si>
    <t>4.2</t>
  </si>
  <si>
    <t>4.3</t>
  </si>
  <si>
    <t>5.1</t>
  </si>
  <si>
    <t>5.2</t>
  </si>
  <si>
    <t>PRECIO UNITARIO (US$)</t>
  </si>
  <si>
    <t>COSTO
PARCIAL
(US$)</t>
  </si>
  <si>
    <t>5.3</t>
  </si>
  <si>
    <t>Instalación de elementos NUEVOS (anclas, cadenas, grilletes, accesorios)  en fondo marino.</t>
  </si>
  <si>
    <t>2.5</t>
  </si>
  <si>
    <t>2.6</t>
  </si>
  <si>
    <t>Desmontaje de Anclas, cadenas y accesorios del fondo marino, izaje y deposito temporal en sitio 7.</t>
  </si>
  <si>
    <t>MANTENIMIENTO BIENAL</t>
  </si>
  <si>
    <t>Mantenimiento de ducto flexible de 12"</t>
  </si>
  <si>
    <t>3.1.1</t>
  </si>
  <si>
    <t>Transporte de Flexibles (desde la Terminal Arica de YPFB TR al Sitio 7) y disposición para inspección y pruebas.</t>
  </si>
  <si>
    <t>3.1.2</t>
  </si>
  <si>
    <t>Transporte de válvulas y accesorios (desde la Terminal Arica de YPFB TR al Sitio 7) y disposición para inspección y pruebas.</t>
  </si>
  <si>
    <t>3.1.3</t>
  </si>
  <si>
    <t>3.1.4</t>
  </si>
  <si>
    <t>Evacuación del producto contenido en el OMTF con inyección de agua.</t>
  </si>
  <si>
    <t>3.1.5</t>
  </si>
  <si>
    <t>Desmontaje ducto flexible existente con todos sus componentes.</t>
  </si>
  <si>
    <t>3.1.6</t>
  </si>
  <si>
    <t>Instalación y Montaje en el fondo marino del ducto flexible y plem de válvulas inspeccionadas.</t>
  </si>
  <si>
    <t>3.1.7</t>
  </si>
  <si>
    <t>Prueba hidráulica de línea flexible y línea rígida desde la válvula de costa al extremo del flexible en fondo marino.</t>
  </si>
  <si>
    <t>3.2.1</t>
  </si>
  <si>
    <t>Desmontaje de dos Boyarines (boyarin, cadena y accesorios).</t>
  </si>
  <si>
    <t>3.2.2</t>
  </si>
  <si>
    <t>Mantenimiento de Boyarines en taller, pruebas y certificación por CLIN.</t>
  </si>
  <si>
    <t>3.2.3</t>
  </si>
  <si>
    <t>Montaje de boyarines en el fondeadero.</t>
  </si>
  <si>
    <t>Limpieza, transporte (desde Sitio 7 a Terminal Arica YPFB TR) y almacenaje de elementos de fondeo retirados: boyas, anclas, cadenas, flexibles, accesorios, otros.</t>
  </si>
  <si>
    <t>Gestiones para la emisión del Certificado de Aprobación (por parte de la Autoridad Marítma) del nuevo sistema de fondeo instalado y del Mantenimiento bienal realizado.</t>
  </si>
  <si>
    <t>Transporte de Cadenas, Anclas y accesorios NUEVOS (desde la Terminal Arica de YPFB TR al Sitio 7) y disposición para inspección y pruebas.</t>
  </si>
  <si>
    <t>5.4</t>
  </si>
  <si>
    <t>5.5</t>
  </si>
  <si>
    <t>5.6</t>
  </si>
  <si>
    <t>5.7</t>
  </si>
  <si>
    <t>5.8</t>
  </si>
  <si>
    <t>Costo por día del personal y equipo de buceo.</t>
  </si>
  <si>
    <t>Costo por día del personal y equipos apoyo.</t>
  </si>
  <si>
    <t>FONDEO DE ELEMENTOS NUEVOS DE LA TERMINAL MARÍTIMA (ANCLAS, CADENAS Y BOYAS)</t>
  </si>
  <si>
    <t>Gestiones de Inspección, Pruebas y Certificación de elementos por CLIN (cadenas, anclas, boyas, accesorios, otros).</t>
  </si>
  <si>
    <t>Desconexión de boya Sur y boya Centro; separar cadena existente y conexión de boya nueva a pernada nueva.</t>
  </si>
  <si>
    <t>Instalación y conexión de BOYA NORTE NUEVA.</t>
  </si>
  <si>
    <t>Gestiones de Inspección, Pruebas y Certificación de elementos por CLIN (flexibles, válvulas, accesorios, otros).</t>
  </si>
  <si>
    <t>Informe Técnico del Trabajo ejecutado (Instalación del nuevo sistema de Fondeo y Mantenimiento bienal).</t>
  </si>
  <si>
    <t>Costo camión low boy para transporte de materiales.</t>
  </si>
  <si>
    <t>Compras Delegadas.</t>
  </si>
  <si>
    <t>Costo de camión pluma de 7 toneladas.</t>
  </si>
  <si>
    <t>Prueba de tracción a Boyas y cadenas de fondeo.</t>
  </si>
  <si>
    <t>Mantenimiento de boyarines</t>
  </si>
  <si>
    <t>Movilización de personal y equipos (Base - Arica).</t>
  </si>
  <si>
    <t>Instalación de Faenas y habilitación de personal y equipos.</t>
  </si>
  <si>
    <t>Desmovilización de personal y equipos.</t>
  </si>
  <si>
    <t>FORMATO B1</t>
  </si>
  <si>
    <t>%</t>
  </si>
  <si>
    <t>PLANILLA DE OFERTA ECONÓMICA</t>
  </si>
  <si>
    <t>(1) La oferta económica de la empresa proponente deberá incluir todos y cada uno de los tributos, gravámenes, impuestos, tasas en observancia al régimen tributario vigente de la República de Chile.</t>
  </si>
  <si>
    <r>
      <t>TOTAL OFERTA ECONÓMICA</t>
    </r>
    <r>
      <rPr>
        <b/>
        <sz val="10"/>
        <color rgb="FFFF0000"/>
        <rFont val="Arial"/>
        <family val="2"/>
      </rPr>
      <t xml:space="preserve"> (1)</t>
    </r>
  </si>
  <si>
    <r>
      <t xml:space="preserve">PROVISIÓN DE RECURSOS A REQUERIMIENTO </t>
    </r>
    <r>
      <rPr>
        <b/>
        <sz val="10"/>
        <color rgb="FFFF0000"/>
        <rFont val="Arial"/>
        <family val="2"/>
      </rPr>
      <t>(2)</t>
    </r>
  </si>
  <si>
    <r>
      <t xml:space="preserve">IMPUESTOS RÉGIMEN TRIBUTARIO ESTADO PLURINACIONAL DE BOLIVIA 12.5% </t>
    </r>
    <r>
      <rPr>
        <b/>
        <sz val="10"/>
        <color rgb="FFFF0000"/>
        <rFont val="Arial"/>
        <family val="2"/>
      </rPr>
      <t>(3)</t>
    </r>
  </si>
  <si>
    <t>Las empresas proponentes reconocen que, con la sola presentación de una oferta dentro del presente proceso, que las cantidades asignadas a los ítems de cotización (en el marco del presente proceso) son estimados, por lo que no generan en YPFB TRANSPORTE S.A. obligación respecto a la cantidad de servicios a requerirse efectivamente en el marco del contrato a suscribirse.</t>
  </si>
  <si>
    <t>(2) Los ítems de la sección 5, serán utilizados únicamente en caso de que se sobrepasen los 64 días establecidos en el cronograma de trabajo y YPFB TRANSPORTE S.A. lo autorice.</t>
  </si>
  <si>
    <t>MONTO TOTAL PARA EL CONTRATO (USD)</t>
  </si>
  <si>
    <t>“FONDEO DE ELEMENTOS NUEVOS Y MANTENIMIENTO BIENAL 2026  DEL OLEODUCTO MARÍTIMO TERMINAL FONDEADERO (OMTF) ”</t>
  </si>
  <si>
    <t>(3) A la Oferta Económica se está incorporando los impuestos de ley del régimen tributario del Estado Plurinacional de Bolivia (12,5%), lo que ajusta el monto del "TOTAL OFERTA ECONÓMICA" y establece el "MONTO TOTAL PARA EL CONTRATO" por el cual se suscribirá el mismo.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</si>
</sst>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74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left" vertic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3" fontId="5" fillId="2" borderId="1" xfId="2" applyFont="1" applyFill="1" applyBorder="1" applyAlignment="1">
      <alignment horizontal="center" vertical="center"/>
    </xf>
    <xf numFmtId="43" fontId="4" fillId="0" borderId="2" xfId="2" applyFont="1" applyFill="1" applyBorder="1" applyAlignment="1">
      <alignment horizontal="right" vertical="center"/>
    </xf>
    <xf numFmtId="43" fontId="4" fillId="0" borderId="2" xfId="2" applyFont="1" applyFill="1" applyBorder="1" applyAlignment="1">
      <alignment vertical="center"/>
    </xf>
    <xf numFmtId="43" fontId="4" fillId="0" borderId="1" xfId="2" applyFont="1" applyBorder="1" applyAlignment="1">
      <alignment horizontal="center" vertical="center"/>
    </xf>
    <xf numFmtId="43" fontId="5" fillId="2" borderId="0" xfId="2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3" fontId="4" fillId="0" borderId="0" xfId="2" applyFont="1" applyAlignment="1">
      <alignment vertical="center"/>
    </xf>
    <xf numFmtId="43" fontId="6" fillId="0" borderId="0" xfId="0" applyNumberFormat="1" applyFont="1" applyAlignment="1">
      <alignment horizontal="left" vertical="center" wrapText="1"/>
    </xf>
    <xf numFmtId="43" fontId="4" fillId="0" borderId="1" xfId="2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 wrapText="1"/>
    </xf>
    <xf numFmtId="43" fontId="4" fillId="5" borderId="1" xfId="2" applyFont="1" applyFill="1" applyBorder="1" applyAlignment="1">
      <alignment horizontal="center" vertical="center"/>
    </xf>
    <xf numFmtId="43" fontId="4" fillId="5" borderId="1" xfId="2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9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43" fontId="4" fillId="0" borderId="0" xfId="0" applyNumberFormat="1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43" fontId="5" fillId="0" borderId="0" xfId="2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3" fontId="4" fillId="0" borderId="0" xfId="2" applyFont="1" applyFill="1" applyAlignment="1">
      <alignment vertical="center"/>
    </xf>
    <xf numFmtId="0" fontId="1" fillId="0" borderId="0" xfId="0" applyFont="1" applyFill="1" applyAlignment="1">
      <alignment vertical="center"/>
    </xf>
    <xf numFmtId="43" fontId="1" fillId="0" borderId="0" xfId="2" applyFont="1" applyFill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9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43" fontId="5" fillId="2" borderId="8" xfId="2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</cellXfs>
  <cellStyles count="3">
    <cellStyle name="Millares" xfId="2" builtinId="3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zoomScale="110" zoomScaleNormal="110" zoomScalePageLayoutView="70" workbookViewId="0">
      <selection activeCell="B53" sqref="B53"/>
    </sheetView>
  </sheetViews>
  <sheetFormatPr baseColWidth="10" defaultColWidth="10.5703125" defaultRowHeight="12.75" x14ac:dyDescent="0.25"/>
  <cols>
    <col min="1" max="1" width="6.42578125" style="4" customWidth="1"/>
    <col min="2" max="2" width="91.42578125" style="3" customWidth="1"/>
    <col min="3" max="3" width="12.5703125" style="4" bestFit="1" customWidth="1"/>
    <col min="4" max="4" width="10.140625" style="4" customWidth="1"/>
    <col min="5" max="5" width="11.5703125" style="5" customWidth="1"/>
    <col min="6" max="6" width="15.85546875" style="4" customWidth="1"/>
    <col min="7" max="7" width="0.140625" style="3" customWidth="1"/>
    <col min="8" max="8" width="20.42578125" style="3" customWidth="1"/>
    <col min="9" max="9" width="11.5703125" style="3" customWidth="1"/>
    <col min="10" max="10" width="14.85546875" style="3" customWidth="1"/>
    <col min="11" max="11" width="20.5703125" style="24" customWidth="1"/>
    <col min="12" max="12" width="10.5703125" style="3" customWidth="1"/>
    <col min="13" max="17" width="10.5703125" style="3"/>
    <col min="18" max="18" width="11.5703125" style="3" bestFit="1" customWidth="1"/>
    <col min="19" max="16384" width="10.5703125" style="3"/>
  </cols>
  <sheetData>
    <row r="1" spans="1:11" ht="22.5" customHeight="1" x14ac:dyDescent="0.25">
      <c r="A1" s="63" t="s">
        <v>115</v>
      </c>
      <c r="B1" s="63"/>
      <c r="C1" s="63"/>
      <c r="D1" s="63"/>
      <c r="E1" s="63"/>
      <c r="F1" s="63"/>
      <c r="K1" s="3"/>
    </row>
    <row r="2" spans="1:11" ht="22.5" customHeight="1" x14ac:dyDescent="0.25">
      <c r="A2" s="63" t="s">
        <v>117</v>
      </c>
      <c r="B2" s="63"/>
      <c r="C2" s="63"/>
      <c r="D2" s="63"/>
      <c r="E2" s="63"/>
      <c r="F2" s="63"/>
      <c r="K2" s="3"/>
    </row>
    <row r="3" spans="1:11" ht="28.5" customHeight="1" x14ac:dyDescent="0.25">
      <c r="A3" s="64" t="s">
        <v>125</v>
      </c>
      <c r="B3" s="64"/>
      <c r="C3" s="64"/>
      <c r="D3" s="64"/>
      <c r="E3" s="64"/>
      <c r="F3" s="64"/>
      <c r="K3" s="3"/>
    </row>
    <row r="4" spans="1:11" x14ac:dyDescent="0.2">
      <c r="A4" s="65"/>
      <c r="B4" s="65"/>
      <c r="C4" s="65"/>
      <c r="D4" s="65"/>
      <c r="E4" s="65"/>
      <c r="F4" s="65"/>
      <c r="K4" s="3"/>
    </row>
    <row r="5" spans="1:11" ht="15.75" x14ac:dyDescent="0.25">
      <c r="A5" s="62" t="s">
        <v>36</v>
      </c>
      <c r="B5" s="62"/>
      <c r="C5" s="62"/>
      <c r="D5" s="62"/>
      <c r="E5" s="62"/>
      <c r="F5" s="62"/>
    </row>
    <row r="6" spans="1:11" ht="38.25" x14ac:dyDescent="0.25">
      <c r="A6" s="1" t="s">
        <v>10</v>
      </c>
      <c r="B6" s="1" t="s">
        <v>0</v>
      </c>
      <c r="C6" s="1" t="s">
        <v>1</v>
      </c>
      <c r="D6" s="1" t="s">
        <v>3</v>
      </c>
      <c r="E6" s="2" t="s">
        <v>63</v>
      </c>
      <c r="F6" s="2" t="s">
        <v>64</v>
      </c>
    </row>
    <row r="7" spans="1:11" ht="15" customHeight="1" x14ac:dyDescent="0.25">
      <c r="A7" s="32">
        <v>1</v>
      </c>
      <c r="B7" s="56" t="s">
        <v>47</v>
      </c>
      <c r="C7" s="57"/>
      <c r="D7" s="56"/>
      <c r="E7" s="56"/>
      <c r="F7" s="56"/>
    </row>
    <row r="8" spans="1:11" ht="15" customHeight="1" x14ac:dyDescent="0.25">
      <c r="A8" s="34" t="s">
        <v>49</v>
      </c>
      <c r="B8" s="10" t="s">
        <v>112</v>
      </c>
      <c r="C8" s="12" t="s">
        <v>11</v>
      </c>
      <c r="D8" s="12">
        <v>1</v>
      </c>
      <c r="E8" s="21"/>
      <c r="F8" s="21">
        <f>E8*D8</f>
        <v>0</v>
      </c>
      <c r="H8" s="35"/>
      <c r="I8" s="36"/>
      <c r="J8" s="35"/>
    </row>
    <row r="9" spans="1:11" ht="15" customHeight="1" x14ac:dyDescent="0.25">
      <c r="A9" s="52" t="s">
        <v>50</v>
      </c>
      <c r="B9" s="10" t="s">
        <v>113</v>
      </c>
      <c r="C9" s="12" t="s">
        <v>11</v>
      </c>
      <c r="D9" s="12">
        <v>1</v>
      </c>
      <c r="E9" s="21"/>
      <c r="F9" s="21">
        <f t="shared" ref="F9:F10" si="0">E9*D9</f>
        <v>0</v>
      </c>
      <c r="H9" s="35"/>
      <c r="I9" s="36"/>
      <c r="J9" s="35"/>
    </row>
    <row r="10" spans="1:11" ht="15" customHeight="1" x14ac:dyDescent="0.25">
      <c r="A10" s="34" t="s">
        <v>51</v>
      </c>
      <c r="B10" s="10" t="s">
        <v>114</v>
      </c>
      <c r="C10" s="12" t="s">
        <v>11</v>
      </c>
      <c r="D10" s="12">
        <v>1</v>
      </c>
      <c r="E10" s="21"/>
      <c r="F10" s="21">
        <f t="shared" si="0"/>
        <v>0</v>
      </c>
      <c r="H10" s="35"/>
      <c r="I10" s="36"/>
      <c r="J10" s="35"/>
    </row>
    <row r="11" spans="1:11" ht="15" customHeight="1" x14ac:dyDescent="0.25">
      <c r="A11" s="32">
        <v>2</v>
      </c>
      <c r="B11" s="58" t="s">
        <v>101</v>
      </c>
      <c r="C11" s="58"/>
      <c r="D11" s="58"/>
      <c r="E11" s="58"/>
      <c r="F11" s="58"/>
      <c r="H11" s="35"/>
      <c r="J11" s="35"/>
    </row>
    <row r="12" spans="1:11" ht="26.25" customHeight="1" x14ac:dyDescent="0.25">
      <c r="A12" s="34" t="s">
        <v>52</v>
      </c>
      <c r="B12" s="10" t="s">
        <v>93</v>
      </c>
      <c r="C12" s="12" t="s">
        <v>11</v>
      </c>
      <c r="D12" s="12">
        <v>1</v>
      </c>
      <c r="E12" s="21"/>
      <c r="F12" s="21">
        <f>E12*D12</f>
        <v>0</v>
      </c>
      <c r="H12" s="35"/>
      <c r="I12" s="36"/>
      <c r="J12" s="35"/>
    </row>
    <row r="13" spans="1:11" ht="25.5" customHeight="1" x14ac:dyDescent="0.25">
      <c r="A13" s="34" t="s">
        <v>53</v>
      </c>
      <c r="B13" s="10" t="s">
        <v>102</v>
      </c>
      <c r="C13" s="12" t="s">
        <v>11</v>
      </c>
      <c r="D13" s="12">
        <v>1</v>
      </c>
      <c r="E13" s="21"/>
      <c r="F13" s="21">
        <f t="shared" ref="F13:F17" si="1">E13*D13</f>
        <v>0</v>
      </c>
      <c r="H13" s="35"/>
      <c r="I13" s="36"/>
      <c r="J13" s="35"/>
    </row>
    <row r="14" spans="1:11" ht="15" customHeight="1" x14ac:dyDescent="0.25">
      <c r="A14" s="34" t="s">
        <v>54</v>
      </c>
      <c r="B14" s="10" t="s">
        <v>66</v>
      </c>
      <c r="C14" s="12" t="s">
        <v>11</v>
      </c>
      <c r="D14" s="12">
        <v>1</v>
      </c>
      <c r="E14" s="21"/>
      <c r="F14" s="21">
        <f t="shared" si="1"/>
        <v>0</v>
      </c>
      <c r="H14" s="37"/>
      <c r="I14" s="36"/>
      <c r="J14" s="35"/>
    </row>
    <row r="15" spans="1:11" ht="15" customHeight="1" x14ac:dyDescent="0.25">
      <c r="A15" s="34" t="s">
        <v>55</v>
      </c>
      <c r="B15" s="10" t="s">
        <v>104</v>
      </c>
      <c r="C15" s="12" t="s">
        <v>18</v>
      </c>
      <c r="D15" s="12">
        <v>1</v>
      </c>
      <c r="E15" s="21"/>
      <c r="F15" s="21">
        <f t="shared" si="1"/>
        <v>0</v>
      </c>
      <c r="H15" s="35"/>
      <c r="I15" s="36"/>
      <c r="J15" s="35"/>
    </row>
    <row r="16" spans="1:11" ht="30" customHeight="1" x14ac:dyDescent="0.25">
      <c r="A16" s="34" t="s">
        <v>67</v>
      </c>
      <c r="B16" s="10" t="s">
        <v>103</v>
      </c>
      <c r="C16" s="12" t="s">
        <v>18</v>
      </c>
      <c r="D16" s="12">
        <v>2</v>
      </c>
      <c r="E16" s="21"/>
      <c r="F16" s="21">
        <f t="shared" si="1"/>
        <v>0</v>
      </c>
      <c r="H16" s="35"/>
      <c r="I16" s="36"/>
      <c r="J16" s="35"/>
    </row>
    <row r="17" spans="1:10" ht="15" customHeight="1" x14ac:dyDescent="0.25">
      <c r="A17" s="34" t="s">
        <v>68</v>
      </c>
      <c r="B17" s="45" t="s">
        <v>69</v>
      </c>
      <c r="C17" s="12" t="s">
        <v>11</v>
      </c>
      <c r="D17" s="12">
        <v>1</v>
      </c>
      <c r="E17" s="21"/>
      <c r="F17" s="21">
        <f t="shared" si="1"/>
        <v>0</v>
      </c>
      <c r="H17" s="37"/>
      <c r="I17" s="36"/>
      <c r="J17" s="35"/>
    </row>
    <row r="18" spans="1:10" ht="15" customHeight="1" x14ac:dyDescent="0.25">
      <c r="A18" s="32">
        <v>3</v>
      </c>
      <c r="B18" s="56" t="s">
        <v>70</v>
      </c>
      <c r="C18" s="56"/>
      <c r="D18" s="56"/>
      <c r="E18" s="56"/>
      <c r="F18" s="56"/>
      <c r="H18" s="35"/>
      <c r="I18" s="36"/>
      <c r="J18" s="35"/>
    </row>
    <row r="19" spans="1:10" ht="15" customHeight="1" x14ac:dyDescent="0.25">
      <c r="A19" s="53" t="s">
        <v>56</v>
      </c>
      <c r="B19" s="59" t="s">
        <v>71</v>
      </c>
      <c r="C19" s="59"/>
      <c r="D19" s="59"/>
      <c r="E19" s="59"/>
      <c r="F19" s="59"/>
      <c r="H19" s="35"/>
      <c r="I19" s="36"/>
      <c r="J19" s="35"/>
    </row>
    <row r="20" spans="1:10" ht="25.5" x14ac:dyDescent="0.25">
      <c r="A20" s="52" t="s">
        <v>72</v>
      </c>
      <c r="B20" s="10" t="s">
        <v>73</v>
      </c>
      <c r="C20" s="12" t="s">
        <v>11</v>
      </c>
      <c r="D20" s="12">
        <v>1</v>
      </c>
      <c r="E20" s="21"/>
      <c r="F20" s="21">
        <f>E20*D20</f>
        <v>0</v>
      </c>
      <c r="H20" s="35"/>
      <c r="I20" s="36"/>
      <c r="J20" s="35"/>
    </row>
    <row r="21" spans="1:10" ht="26.25" customHeight="1" x14ac:dyDescent="0.25">
      <c r="A21" s="52" t="s">
        <v>74</v>
      </c>
      <c r="B21" s="10" t="s">
        <v>75</v>
      </c>
      <c r="C21" s="12" t="s">
        <v>11</v>
      </c>
      <c r="D21" s="12">
        <v>1</v>
      </c>
      <c r="E21" s="21"/>
      <c r="F21" s="21">
        <f t="shared" ref="F21:F26" si="2">E21*D21</f>
        <v>0</v>
      </c>
      <c r="H21" s="35"/>
      <c r="I21" s="36"/>
      <c r="J21" s="35"/>
    </row>
    <row r="22" spans="1:10" ht="30" customHeight="1" x14ac:dyDescent="0.25">
      <c r="A22" s="52" t="s">
        <v>76</v>
      </c>
      <c r="B22" s="10" t="s">
        <v>105</v>
      </c>
      <c r="C22" s="12" t="s">
        <v>11</v>
      </c>
      <c r="D22" s="12">
        <v>1</v>
      </c>
      <c r="E22" s="21"/>
      <c r="F22" s="21">
        <f t="shared" si="2"/>
        <v>0</v>
      </c>
      <c r="H22" s="35"/>
      <c r="I22" s="36"/>
      <c r="J22" s="35"/>
    </row>
    <row r="23" spans="1:10" ht="15" customHeight="1" x14ac:dyDescent="0.25">
      <c r="A23" s="52" t="s">
        <v>77</v>
      </c>
      <c r="B23" s="10" t="s">
        <v>78</v>
      </c>
      <c r="C23" s="12" t="s">
        <v>11</v>
      </c>
      <c r="D23" s="12">
        <v>1</v>
      </c>
      <c r="E23" s="21"/>
      <c r="F23" s="21">
        <f t="shared" si="2"/>
        <v>0</v>
      </c>
      <c r="H23" s="35"/>
      <c r="I23" s="36"/>
      <c r="J23" s="35"/>
    </row>
    <row r="24" spans="1:10" ht="15" customHeight="1" x14ac:dyDescent="0.25">
      <c r="A24" s="52" t="s">
        <v>79</v>
      </c>
      <c r="B24" s="10" t="s">
        <v>80</v>
      </c>
      <c r="C24" s="12" t="s">
        <v>11</v>
      </c>
      <c r="D24" s="12">
        <v>1</v>
      </c>
      <c r="E24" s="21"/>
      <c r="F24" s="21">
        <f t="shared" si="2"/>
        <v>0</v>
      </c>
      <c r="H24" s="35"/>
      <c r="I24" s="36"/>
      <c r="J24" s="35"/>
    </row>
    <row r="25" spans="1:10" ht="26.1" customHeight="1" x14ac:dyDescent="0.25">
      <c r="A25" s="52" t="s">
        <v>81</v>
      </c>
      <c r="B25" s="10" t="s">
        <v>82</v>
      </c>
      <c r="C25" s="12" t="s">
        <v>11</v>
      </c>
      <c r="D25" s="12">
        <v>1</v>
      </c>
      <c r="E25" s="21"/>
      <c r="F25" s="21">
        <f>E25*D25</f>
        <v>0</v>
      </c>
      <c r="H25" s="35"/>
      <c r="I25" s="36"/>
      <c r="J25" s="35"/>
    </row>
    <row r="26" spans="1:10" ht="26.25" customHeight="1" x14ac:dyDescent="0.25">
      <c r="A26" s="52" t="s">
        <v>83</v>
      </c>
      <c r="B26" s="10" t="s">
        <v>84</v>
      </c>
      <c r="C26" s="12" t="s">
        <v>11</v>
      </c>
      <c r="D26" s="12">
        <v>1</v>
      </c>
      <c r="E26" s="21"/>
      <c r="F26" s="21">
        <f t="shared" si="2"/>
        <v>0</v>
      </c>
      <c r="H26" s="35"/>
      <c r="I26" s="36"/>
      <c r="J26" s="35"/>
    </row>
    <row r="27" spans="1:10" ht="15" customHeight="1" x14ac:dyDescent="0.25">
      <c r="A27" s="53" t="s">
        <v>57</v>
      </c>
      <c r="B27" s="59" t="s">
        <v>111</v>
      </c>
      <c r="C27" s="59"/>
      <c r="D27" s="59"/>
      <c r="E27" s="59"/>
      <c r="F27" s="59"/>
      <c r="H27" s="35"/>
      <c r="I27" s="36"/>
      <c r="J27" s="35"/>
    </row>
    <row r="28" spans="1:10" ht="15" customHeight="1" x14ac:dyDescent="0.25">
      <c r="A28" s="52" t="s">
        <v>85</v>
      </c>
      <c r="B28" s="10" t="s">
        <v>86</v>
      </c>
      <c r="C28" s="12" t="s">
        <v>11</v>
      </c>
      <c r="D28" s="12">
        <v>1</v>
      </c>
      <c r="E28" s="21"/>
      <c r="F28" s="21">
        <f>E28*D28</f>
        <v>0</v>
      </c>
      <c r="H28" s="35"/>
      <c r="I28" s="36"/>
      <c r="J28" s="35"/>
    </row>
    <row r="29" spans="1:10" ht="15" customHeight="1" x14ac:dyDescent="0.25">
      <c r="A29" s="52" t="s">
        <v>87</v>
      </c>
      <c r="B29" s="10" t="s">
        <v>88</v>
      </c>
      <c r="C29" s="12" t="s">
        <v>11</v>
      </c>
      <c r="D29" s="12">
        <v>1</v>
      </c>
      <c r="E29" s="21"/>
      <c r="F29" s="21">
        <f t="shared" ref="F29:F30" si="3">E29*D29</f>
        <v>0</v>
      </c>
      <c r="H29" s="35"/>
      <c r="I29" s="36"/>
      <c r="J29" s="35"/>
    </row>
    <row r="30" spans="1:10" ht="15" customHeight="1" x14ac:dyDescent="0.25">
      <c r="A30" s="52" t="s">
        <v>89</v>
      </c>
      <c r="B30" s="10" t="s">
        <v>90</v>
      </c>
      <c r="C30" s="12" t="s">
        <v>11</v>
      </c>
      <c r="D30" s="12">
        <v>1</v>
      </c>
      <c r="E30" s="21"/>
      <c r="F30" s="21">
        <f t="shared" si="3"/>
        <v>0</v>
      </c>
      <c r="H30" s="35"/>
      <c r="I30" s="36"/>
      <c r="J30" s="35"/>
    </row>
    <row r="31" spans="1:10" ht="15" customHeight="1" x14ac:dyDescent="0.25">
      <c r="A31" s="32">
        <v>4</v>
      </c>
      <c r="B31" s="58" t="s">
        <v>48</v>
      </c>
      <c r="C31" s="58"/>
      <c r="D31" s="58"/>
      <c r="E31" s="58"/>
      <c r="F31" s="58"/>
      <c r="H31" s="35"/>
      <c r="J31" s="35"/>
    </row>
    <row r="32" spans="1:10" ht="26.25" customHeight="1" x14ac:dyDescent="0.25">
      <c r="A32" s="34" t="s">
        <v>58</v>
      </c>
      <c r="B32" s="10" t="s">
        <v>91</v>
      </c>
      <c r="C32" s="12" t="s">
        <v>11</v>
      </c>
      <c r="D32" s="12">
        <v>1</v>
      </c>
      <c r="E32" s="21"/>
      <c r="F32" s="21">
        <f>E32*D32</f>
        <v>0</v>
      </c>
      <c r="H32" s="35"/>
      <c r="I32" s="36"/>
      <c r="J32" s="35"/>
    </row>
    <row r="33" spans="1:18" ht="30.75" customHeight="1" x14ac:dyDescent="0.25">
      <c r="A33" s="34" t="s">
        <v>59</v>
      </c>
      <c r="B33" s="54" t="s">
        <v>92</v>
      </c>
      <c r="C33" s="12" t="s">
        <v>11</v>
      </c>
      <c r="D33" s="12">
        <v>1</v>
      </c>
      <c r="E33" s="21"/>
      <c r="F33" s="21">
        <f t="shared" ref="F33:F34" si="4">E33*D33</f>
        <v>0</v>
      </c>
      <c r="H33" s="35"/>
      <c r="I33" s="36"/>
      <c r="J33" s="35"/>
    </row>
    <row r="34" spans="1:18" ht="15" customHeight="1" x14ac:dyDescent="0.25">
      <c r="A34" s="34" t="s">
        <v>60</v>
      </c>
      <c r="B34" s="10" t="s">
        <v>106</v>
      </c>
      <c r="C34" s="12" t="s">
        <v>11</v>
      </c>
      <c r="D34" s="12">
        <v>1</v>
      </c>
      <c r="E34" s="21"/>
      <c r="F34" s="21">
        <f t="shared" si="4"/>
        <v>0</v>
      </c>
      <c r="H34" s="37"/>
      <c r="I34" s="36"/>
      <c r="J34" s="35"/>
    </row>
    <row r="35" spans="1:18" ht="15" customHeight="1" x14ac:dyDescent="0.25">
      <c r="A35" s="32">
        <v>5</v>
      </c>
      <c r="B35" s="58" t="s">
        <v>120</v>
      </c>
      <c r="C35" s="58"/>
      <c r="D35" s="58"/>
      <c r="E35" s="58"/>
      <c r="F35" s="58"/>
      <c r="H35" s="35"/>
      <c r="I35" s="36"/>
      <c r="J35" s="35"/>
      <c r="R35" s="38"/>
    </row>
    <row r="36" spans="1:18" ht="15" customHeight="1" x14ac:dyDescent="0.25">
      <c r="A36" s="34" t="s">
        <v>61</v>
      </c>
      <c r="B36" s="10" t="s">
        <v>108</v>
      </c>
      <c r="C36" s="55" t="s">
        <v>116</v>
      </c>
      <c r="D36" s="12">
        <v>20000</v>
      </c>
      <c r="E36" s="21"/>
      <c r="F36" s="21">
        <f>IF(E36&gt;0,E36*D36/100+D36,0)</f>
        <v>0</v>
      </c>
      <c r="H36" s="35"/>
      <c r="J36" s="35"/>
    </row>
    <row r="37" spans="1:18" ht="15" customHeight="1" x14ac:dyDescent="0.25">
      <c r="A37" s="34" t="s">
        <v>62</v>
      </c>
      <c r="B37" s="10" t="s">
        <v>109</v>
      </c>
      <c r="C37" s="12" t="s">
        <v>20</v>
      </c>
      <c r="D37" s="12">
        <v>120</v>
      </c>
      <c r="E37" s="21"/>
      <c r="F37" s="21">
        <f t="shared" ref="F37:F39" si="5">E37*D37</f>
        <v>0</v>
      </c>
      <c r="H37" s="35"/>
      <c r="I37" s="36"/>
      <c r="J37" s="35"/>
    </row>
    <row r="38" spans="1:18" ht="15" customHeight="1" x14ac:dyDescent="0.25">
      <c r="A38" s="34" t="s">
        <v>65</v>
      </c>
      <c r="B38" s="10" t="s">
        <v>45</v>
      </c>
      <c r="C38" s="12" t="s">
        <v>20</v>
      </c>
      <c r="D38" s="12">
        <v>120</v>
      </c>
      <c r="E38" s="21"/>
      <c r="F38" s="21">
        <f t="shared" si="5"/>
        <v>0</v>
      </c>
      <c r="H38" s="35"/>
      <c r="I38" s="36"/>
      <c r="J38" s="35"/>
    </row>
    <row r="39" spans="1:18" ht="15" customHeight="1" x14ac:dyDescent="0.25">
      <c r="A39" s="34" t="s">
        <v>94</v>
      </c>
      <c r="B39" s="10" t="s">
        <v>107</v>
      </c>
      <c r="C39" s="12" t="s">
        <v>22</v>
      </c>
      <c r="D39" s="12">
        <v>10</v>
      </c>
      <c r="E39" s="21"/>
      <c r="F39" s="21">
        <f t="shared" si="5"/>
        <v>0</v>
      </c>
      <c r="H39" s="35"/>
      <c r="I39" s="36"/>
      <c r="J39" s="35"/>
    </row>
    <row r="40" spans="1:18" ht="15" customHeight="1" x14ac:dyDescent="0.25">
      <c r="A40" s="34" t="s">
        <v>95</v>
      </c>
      <c r="B40" s="10" t="s">
        <v>99</v>
      </c>
      <c r="C40" s="12" t="s">
        <v>22</v>
      </c>
      <c r="D40" s="12">
        <v>5</v>
      </c>
      <c r="E40" s="21"/>
      <c r="F40" s="21">
        <f>E40*D40</f>
        <v>0</v>
      </c>
      <c r="H40" s="35"/>
      <c r="I40" s="36"/>
      <c r="J40" s="35"/>
    </row>
    <row r="41" spans="1:18" ht="15" customHeight="1" x14ac:dyDescent="0.25">
      <c r="A41" s="34" t="s">
        <v>96</v>
      </c>
      <c r="B41" s="10" t="s">
        <v>100</v>
      </c>
      <c r="C41" s="12" t="s">
        <v>22</v>
      </c>
      <c r="D41" s="12">
        <v>5</v>
      </c>
      <c r="E41" s="21"/>
      <c r="F41" s="21">
        <f>E41*D41</f>
        <v>0</v>
      </c>
      <c r="H41" s="35"/>
      <c r="I41" s="36"/>
      <c r="J41" s="35"/>
    </row>
    <row r="42" spans="1:18" ht="15" customHeight="1" x14ac:dyDescent="0.25">
      <c r="A42" s="34" t="s">
        <v>97</v>
      </c>
      <c r="B42" s="10" t="s">
        <v>110</v>
      </c>
      <c r="C42" s="12" t="s">
        <v>18</v>
      </c>
      <c r="D42" s="12">
        <v>4</v>
      </c>
      <c r="E42" s="21"/>
      <c r="F42" s="21">
        <f>E42*D42</f>
        <v>0</v>
      </c>
      <c r="H42" s="35"/>
      <c r="I42" s="36"/>
      <c r="J42" s="35"/>
    </row>
    <row r="43" spans="1:18" ht="15" customHeight="1" x14ac:dyDescent="0.25">
      <c r="A43" s="34" t="s">
        <v>98</v>
      </c>
      <c r="B43" s="10" t="s">
        <v>4</v>
      </c>
      <c r="C43" s="12" t="s">
        <v>11</v>
      </c>
      <c r="D43" s="12">
        <v>1</v>
      </c>
      <c r="E43" s="21"/>
      <c r="F43" s="21">
        <f>E43*D43</f>
        <v>0</v>
      </c>
      <c r="H43" s="35"/>
      <c r="I43" s="36"/>
      <c r="J43" s="35"/>
    </row>
    <row r="44" spans="1:18" s="43" customFormat="1" x14ac:dyDescent="0.25">
      <c r="A44" s="66" t="s">
        <v>119</v>
      </c>
      <c r="B44" s="66"/>
      <c r="C44" s="66"/>
      <c r="D44" s="66"/>
      <c r="E44" s="66"/>
      <c r="F44" s="18">
        <f>SUM(F7:F43)</f>
        <v>0</v>
      </c>
      <c r="H44" s="47"/>
      <c r="I44" s="48"/>
      <c r="J44" s="49"/>
      <c r="K44" s="44"/>
    </row>
    <row r="45" spans="1:18" x14ac:dyDescent="0.25">
      <c r="A45" s="66" t="s">
        <v>121</v>
      </c>
      <c r="B45" s="66"/>
      <c r="C45" s="66"/>
      <c r="D45" s="66"/>
      <c r="E45" s="66"/>
      <c r="F45" s="18">
        <f>(F44/0.875)-F44</f>
        <v>0</v>
      </c>
      <c r="H45" s="35"/>
    </row>
    <row r="46" spans="1:18" s="41" customFormat="1" x14ac:dyDescent="0.25">
      <c r="A46" s="39"/>
      <c r="B46" s="39"/>
      <c r="C46" s="39"/>
      <c r="D46" s="39"/>
      <c r="E46" s="39"/>
      <c r="F46" s="40"/>
      <c r="H46" s="46"/>
      <c r="K46" s="42"/>
    </row>
    <row r="47" spans="1:18" ht="28.5" customHeight="1" x14ac:dyDescent="0.25">
      <c r="A47" s="67" t="s">
        <v>124</v>
      </c>
      <c r="B47" s="67"/>
      <c r="C47" s="67"/>
      <c r="D47" s="67"/>
      <c r="E47" s="67"/>
      <c r="F47" s="60">
        <f>F44+F45</f>
        <v>0</v>
      </c>
      <c r="G47" s="50"/>
      <c r="H47" s="38"/>
    </row>
    <row r="48" spans="1:18" ht="29.1" customHeight="1" x14ac:dyDescent="0.25">
      <c r="A48" s="61" t="s">
        <v>118</v>
      </c>
      <c r="B48" s="61"/>
      <c r="C48" s="61"/>
      <c r="D48" s="61"/>
      <c r="E48" s="61"/>
      <c r="F48" s="61"/>
      <c r="G48" s="45"/>
    </row>
    <row r="49" spans="1:8" ht="27.75" customHeight="1" x14ac:dyDescent="0.25">
      <c r="A49" s="61" t="s">
        <v>123</v>
      </c>
      <c r="B49" s="61"/>
      <c r="C49" s="61"/>
      <c r="D49" s="61"/>
      <c r="E49" s="61"/>
      <c r="F49" s="61"/>
      <c r="G49" s="45"/>
    </row>
    <row r="50" spans="1:8" ht="30" customHeight="1" x14ac:dyDescent="0.25">
      <c r="A50" s="61" t="s">
        <v>126</v>
      </c>
      <c r="B50" s="61"/>
      <c r="C50" s="61"/>
      <c r="D50" s="61"/>
      <c r="E50" s="61"/>
      <c r="F50" s="61"/>
      <c r="G50" s="61"/>
    </row>
    <row r="51" spans="1:8" ht="37.5" customHeight="1" x14ac:dyDescent="0.25">
      <c r="A51" s="61" t="s">
        <v>122</v>
      </c>
      <c r="B51" s="61"/>
      <c r="C51" s="61"/>
      <c r="D51" s="61"/>
      <c r="E51" s="61"/>
      <c r="F51" s="61"/>
      <c r="G51" s="45"/>
      <c r="H51" s="51"/>
    </row>
    <row r="54" spans="1:8" x14ac:dyDescent="0.25">
      <c r="B54" s="6"/>
    </row>
    <row r="55" spans="1:8" x14ac:dyDescent="0.25">
      <c r="B55" s="6"/>
    </row>
    <row r="56" spans="1:8" x14ac:dyDescent="0.25">
      <c r="B56" s="6"/>
    </row>
    <row r="57" spans="1:8" x14ac:dyDescent="0.25">
      <c r="A57" s="3"/>
      <c r="C57" s="3"/>
      <c r="D57" s="3"/>
      <c r="E57" s="3"/>
      <c r="F57" s="3"/>
    </row>
    <row r="58" spans="1:8" x14ac:dyDescent="0.25">
      <c r="A58" s="3"/>
      <c r="C58" s="3"/>
      <c r="D58" s="3"/>
      <c r="E58" s="3"/>
      <c r="F58" s="3"/>
    </row>
    <row r="59" spans="1:8" x14ac:dyDescent="0.25">
      <c r="A59" s="3"/>
      <c r="C59" s="3"/>
      <c r="D59" s="3"/>
      <c r="E59" s="3"/>
      <c r="F59" s="3"/>
    </row>
  </sheetData>
  <autoFilter ref="A6:F43"/>
  <mergeCells count="12">
    <mergeCell ref="A51:F51"/>
    <mergeCell ref="A5:F5"/>
    <mergeCell ref="A50:G50"/>
    <mergeCell ref="A49:F49"/>
    <mergeCell ref="A1:F1"/>
    <mergeCell ref="A3:F3"/>
    <mergeCell ref="A4:F4"/>
    <mergeCell ref="A48:F48"/>
    <mergeCell ref="A45:E45"/>
    <mergeCell ref="A44:E44"/>
    <mergeCell ref="A47:E47"/>
    <mergeCell ref="A2:F2"/>
  </mergeCells>
  <printOptions horizontalCentered="1"/>
  <pageMargins left="0.11811023622047245" right="0.11811023622047245" top="0.74803149606299213" bottom="0.74803149606299213" header="0.31496062992125984" footer="0.31496062992125984"/>
  <pageSetup scale="63" orientation="portrait" r:id="rId1"/>
  <headerFooter alignWithMargins="0">
    <oddHeader>&amp;L&amp;8&amp;G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94" zoomScaleNormal="94" zoomScalePageLayoutView="70" workbookViewId="0">
      <selection activeCell="B15" sqref="B15"/>
    </sheetView>
  </sheetViews>
  <sheetFormatPr baseColWidth="10" defaultColWidth="10.5703125" defaultRowHeight="12.75" x14ac:dyDescent="0.25"/>
  <cols>
    <col min="1" max="1" width="6.42578125" style="4" customWidth="1"/>
    <col min="2" max="2" width="91.42578125" style="3" customWidth="1"/>
    <col min="3" max="3" width="8.140625" style="4" customWidth="1"/>
    <col min="4" max="4" width="10.140625" style="4" customWidth="1"/>
    <col min="5" max="5" width="11.5703125" style="5" customWidth="1"/>
    <col min="6" max="6" width="15.85546875" style="4" customWidth="1"/>
    <col min="7" max="7" width="11.5703125" style="3" customWidth="1"/>
    <col min="8" max="8" width="10.5703125" style="3" customWidth="1"/>
    <col min="9" max="9" width="11.5703125" style="3" customWidth="1"/>
    <col min="10" max="10" width="10.5703125" style="3" customWidth="1"/>
    <col min="11" max="11" width="13.140625" style="24" customWidth="1"/>
    <col min="12" max="12" width="10.5703125" style="3" customWidth="1"/>
    <col min="13" max="16384" width="10.5703125" style="3"/>
  </cols>
  <sheetData>
    <row r="1" spans="1:11" ht="22.5" customHeight="1" x14ac:dyDescent="0.25">
      <c r="A1" s="63" t="s">
        <v>28</v>
      </c>
      <c r="B1" s="63"/>
      <c r="C1" s="63"/>
      <c r="D1" s="63"/>
      <c r="E1" s="63"/>
      <c r="F1" s="63"/>
      <c r="K1" s="3"/>
    </row>
    <row r="2" spans="1:11" ht="18" customHeight="1" x14ac:dyDescent="0.25">
      <c r="A2" s="64" t="s">
        <v>35</v>
      </c>
      <c r="B2" s="64"/>
      <c r="C2" s="64"/>
      <c r="D2" s="64"/>
      <c r="E2" s="64"/>
      <c r="F2" s="64"/>
      <c r="K2" s="3"/>
    </row>
    <row r="3" spans="1:11" x14ac:dyDescent="0.25">
      <c r="A3" s="7"/>
      <c r="C3" s="3"/>
      <c r="D3" s="3"/>
      <c r="E3" s="7"/>
      <c r="F3" s="7"/>
      <c r="K3" s="3"/>
    </row>
    <row r="4" spans="1:11" x14ac:dyDescent="0.2">
      <c r="A4" s="65" t="s">
        <v>29</v>
      </c>
      <c r="B4" s="65"/>
      <c r="C4" s="65"/>
      <c r="D4" s="65"/>
      <c r="E4" s="65"/>
      <c r="F4" s="65"/>
      <c r="K4" s="3"/>
    </row>
    <row r="5" spans="1:11" ht="15.75" x14ac:dyDescent="0.25">
      <c r="E5" s="69" t="s">
        <v>36</v>
      </c>
      <c r="F5" s="70"/>
    </row>
    <row r="6" spans="1:11" ht="38.25" x14ac:dyDescent="0.25">
      <c r="A6" s="1" t="s">
        <v>10</v>
      </c>
      <c r="B6" s="1" t="s">
        <v>0</v>
      </c>
      <c r="C6" s="1" t="s">
        <v>1</v>
      </c>
      <c r="D6" s="1" t="s">
        <v>3</v>
      </c>
      <c r="E6" s="16" t="s">
        <v>5</v>
      </c>
      <c r="F6" s="2" t="s">
        <v>9</v>
      </c>
    </row>
    <row r="7" spans="1:11" ht="12.75" customHeight="1" x14ac:dyDescent="0.25">
      <c r="A7" s="12">
        <v>1</v>
      </c>
      <c r="B7" s="10" t="s">
        <v>2</v>
      </c>
      <c r="C7" s="12" t="s">
        <v>11</v>
      </c>
      <c r="D7" s="12">
        <v>1</v>
      </c>
      <c r="E7" s="21"/>
      <c r="F7" s="21">
        <f>+E7*D7</f>
        <v>0</v>
      </c>
    </row>
    <row r="8" spans="1:11" x14ac:dyDescent="0.25">
      <c r="A8" s="12">
        <v>2</v>
      </c>
      <c r="B8" s="3" t="s">
        <v>27</v>
      </c>
      <c r="C8" s="12" t="s">
        <v>11</v>
      </c>
      <c r="D8" s="12">
        <v>1</v>
      </c>
      <c r="E8" s="21"/>
      <c r="F8" s="21">
        <f t="shared" ref="F8:F30" si="0">+E8*D8</f>
        <v>0</v>
      </c>
    </row>
    <row r="9" spans="1:11" x14ac:dyDescent="0.25">
      <c r="A9" s="33">
        <v>3</v>
      </c>
      <c r="B9" s="10" t="s">
        <v>13</v>
      </c>
      <c r="C9" s="12" t="s">
        <v>11</v>
      </c>
      <c r="D9" s="12">
        <v>1</v>
      </c>
      <c r="E9" s="21"/>
      <c r="F9" s="21">
        <f t="shared" si="0"/>
        <v>0</v>
      </c>
    </row>
    <row r="10" spans="1:11" x14ac:dyDescent="0.25">
      <c r="A10" s="12">
        <v>4</v>
      </c>
      <c r="B10" s="10" t="s">
        <v>37</v>
      </c>
      <c r="C10" s="12" t="s">
        <v>11</v>
      </c>
      <c r="D10" s="12">
        <v>1</v>
      </c>
      <c r="E10" s="21"/>
      <c r="F10" s="21">
        <f t="shared" si="0"/>
        <v>0</v>
      </c>
    </row>
    <row r="11" spans="1:11" x14ac:dyDescent="0.25">
      <c r="A11" s="12">
        <v>5</v>
      </c>
      <c r="B11" s="10" t="s">
        <v>12</v>
      </c>
      <c r="C11" s="12" t="s">
        <v>11</v>
      </c>
      <c r="D11" s="12">
        <v>1</v>
      </c>
      <c r="E11" s="21"/>
      <c r="F11" s="21">
        <f t="shared" si="0"/>
        <v>0</v>
      </c>
    </row>
    <row r="12" spans="1:11" x14ac:dyDescent="0.25">
      <c r="A12" s="12">
        <v>6</v>
      </c>
      <c r="B12" s="11" t="s">
        <v>26</v>
      </c>
      <c r="C12" s="12" t="s">
        <v>11</v>
      </c>
      <c r="D12" s="12">
        <v>1</v>
      </c>
      <c r="E12" s="21"/>
      <c r="F12" s="21">
        <f t="shared" si="0"/>
        <v>0</v>
      </c>
    </row>
    <row r="13" spans="1:11" x14ac:dyDescent="0.25">
      <c r="A13" s="12">
        <v>7</v>
      </c>
      <c r="B13" s="17" t="s">
        <v>32</v>
      </c>
      <c r="C13" s="12" t="s">
        <v>11</v>
      </c>
      <c r="D13" s="12">
        <v>1</v>
      </c>
      <c r="E13" s="21"/>
      <c r="F13" s="21">
        <f t="shared" si="0"/>
        <v>0</v>
      </c>
    </row>
    <row r="14" spans="1:11" x14ac:dyDescent="0.25">
      <c r="A14" s="12">
        <v>8</v>
      </c>
      <c r="B14" s="10" t="s">
        <v>19</v>
      </c>
      <c r="C14" s="12" t="s">
        <v>11</v>
      </c>
      <c r="D14" s="12">
        <v>1</v>
      </c>
      <c r="E14" s="21"/>
      <c r="F14" s="21">
        <f t="shared" si="0"/>
        <v>0</v>
      </c>
    </row>
    <row r="15" spans="1:11" x14ac:dyDescent="0.25">
      <c r="A15" s="12">
        <v>9</v>
      </c>
      <c r="B15" s="10" t="s">
        <v>17</v>
      </c>
      <c r="C15" s="12" t="s">
        <v>11</v>
      </c>
      <c r="D15" s="12">
        <v>1</v>
      </c>
      <c r="E15" s="21"/>
      <c r="F15" s="21">
        <f t="shared" si="0"/>
        <v>0</v>
      </c>
    </row>
    <row r="16" spans="1:11" ht="25.5" x14ac:dyDescent="0.25">
      <c r="A16" s="12">
        <v>10</v>
      </c>
      <c r="B16" s="29" t="s">
        <v>43</v>
      </c>
      <c r="C16" s="27" t="s">
        <v>11</v>
      </c>
      <c r="D16" s="27">
        <v>1</v>
      </c>
      <c r="E16" s="30"/>
      <c r="F16" s="30">
        <f t="shared" si="0"/>
        <v>0</v>
      </c>
    </row>
    <row r="17" spans="1:6" ht="25.5" x14ac:dyDescent="0.25">
      <c r="A17" s="12">
        <v>11</v>
      </c>
      <c r="B17" s="29" t="s">
        <v>44</v>
      </c>
      <c r="C17" s="27" t="s">
        <v>11</v>
      </c>
      <c r="D17" s="27">
        <v>1</v>
      </c>
      <c r="E17" s="31"/>
      <c r="F17" s="30">
        <f t="shared" si="0"/>
        <v>0</v>
      </c>
    </row>
    <row r="18" spans="1:6" x14ac:dyDescent="0.25">
      <c r="A18" s="12">
        <v>12</v>
      </c>
      <c r="B18" s="10" t="s">
        <v>14</v>
      </c>
      <c r="C18" s="12" t="s">
        <v>11</v>
      </c>
      <c r="D18" s="12">
        <v>1</v>
      </c>
      <c r="E18" s="19"/>
      <c r="F18" s="21">
        <f t="shared" si="0"/>
        <v>0</v>
      </c>
    </row>
    <row r="19" spans="1:6" x14ac:dyDescent="0.25">
      <c r="A19" s="12">
        <v>13</v>
      </c>
      <c r="B19" s="10" t="s">
        <v>38</v>
      </c>
      <c r="C19" s="12" t="s">
        <v>11</v>
      </c>
      <c r="D19" s="12">
        <v>1</v>
      </c>
      <c r="E19" s="19"/>
      <c r="F19" s="21">
        <f t="shared" si="0"/>
        <v>0</v>
      </c>
    </row>
    <row r="20" spans="1:6" x14ac:dyDescent="0.25">
      <c r="A20" s="12">
        <v>14</v>
      </c>
      <c r="B20" s="10" t="s">
        <v>46</v>
      </c>
      <c r="C20" s="12" t="s">
        <v>11</v>
      </c>
      <c r="D20" s="12">
        <v>1</v>
      </c>
      <c r="E20" s="19"/>
      <c r="F20" s="21">
        <f t="shared" si="0"/>
        <v>0</v>
      </c>
    </row>
    <row r="21" spans="1:6" x14ac:dyDescent="0.25">
      <c r="A21" s="12">
        <v>15</v>
      </c>
      <c r="B21" s="10" t="s">
        <v>15</v>
      </c>
      <c r="C21" s="12" t="s">
        <v>11</v>
      </c>
      <c r="D21" s="12">
        <v>1</v>
      </c>
      <c r="E21" s="19"/>
      <c r="F21" s="21">
        <f t="shared" si="0"/>
        <v>0</v>
      </c>
    </row>
    <row r="22" spans="1:6" x14ac:dyDescent="0.25">
      <c r="A22" s="12">
        <v>16</v>
      </c>
      <c r="B22" s="10" t="s">
        <v>39</v>
      </c>
      <c r="C22" s="12" t="s">
        <v>11</v>
      </c>
      <c r="D22" s="12">
        <v>1</v>
      </c>
      <c r="E22" s="19"/>
      <c r="F22" s="21">
        <f t="shared" si="0"/>
        <v>0</v>
      </c>
    </row>
    <row r="23" spans="1:6" x14ac:dyDescent="0.25">
      <c r="A23" s="12">
        <v>17</v>
      </c>
      <c r="B23" s="10" t="s">
        <v>31</v>
      </c>
      <c r="C23" s="12" t="s">
        <v>11</v>
      </c>
      <c r="D23" s="12">
        <v>1</v>
      </c>
      <c r="E23" s="19"/>
      <c r="F23" s="21">
        <f t="shared" si="0"/>
        <v>0</v>
      </c>
    </row>
    <row r="24" spans="1:6" ht="14.25" customHeight="1" x14ac:dyDescent="0.25">
      <c r="A24" s="12">
        <v>18</v>
      </c>
      <c r="B24" s="10" t="s">
        <v>25</v>
      </c>
      <c r="C24" s="12" t="s">
        <v>11</v>
      </c>
      <c r="D24" s="12">
        <v>1</v>
      </c>
      <c r="E24" s="19"/>
      <c r="F24" s="21">
        <f t="shared" si="0"/>
        <v>0</v>
      </c>
    </row>
    <row r="25" spans="1:6" x14ac:dyDescent="0.25">
      <c r="A25" s="12">
        <v>19</v>
      </c>
      <c r="B25" s="10" t="s">
        <v>16</v>
      </c>
      <c r="C25" s="12" t="s">
        <v>20</v>
      </c>
      <c r="D25" s="27">
        <v>120</v>
      </c>
      <c r="E25" s="20"/>
      <c r="F25" s="21">
        <f t="shared" si="0"/>
        <v>0</v>
      </c>
    </row>
    <row r="26" spans="1:6" x14ac:dyDescent="0.25">
      <c r="A26" s="12">
        <v>20</v>
      </c>
      <c r="B26" s="10" t="s">
        <v>45</v>
      </c>
      <c r="C26" s="12" t="s">
        <v>20</v>
      </c>
      <c r="D26" s="27">
        <v>120</v>
      </c>
      <c r="E26" s="20"/>
      <c r="F26" s="21">
        <f t="shared" si="0"/>
        <v>0</v>
      </c>
    </row>
    <row r="27" spans="1:6" x14ac:dyDescent="0.2">
      <c r="A27" s="12">
        <v>21</v>
      </c>
      <c r="B27" s="13" t="s">
        <v>40</v>
      </c>
      <c r="C27" s="12" t="s">
        <v>18</v>
      </c>
      <c r="D27" s="28">
        <v>3</v>
      </c>
      <c r="E27" s="20"/>
      <c r="F27" s="21">
        <f t="shared" si="0"/>
        <v>0</v>
      </c>
    </row>
    <row r="28" spans="1:6" x14ac:dyDescent="0.25">
      <c r="A28" s="12">
        <v>22</v>
      </c>
      <c r="B28" s="13" t="s">
        <v>23</v>
      </c>
      <c r="C28" s="12" t="s">
        <v>21</v>
      </c>
      <c r="D28" s="27">
        <v>5</v>
      </c>
      <c r="E28" s="20"/>
      <c r="F28" s="21">
        <f t="shared" si="0"/>
        <v>0</v>
      </c>
    </row>
    <row r="29" spans="1:6" x14ac:dyDescent="0.25">
      <c r="A29" s="12">
        <v>23</v>
      </c>
      <c r="B29" s="13" t="s">
        <v>24</v>
      </c>
      <c r="C29" s="12" t="s">
        <v>22</v>
      </c>
      <c r="D29" s="27">
        <v>5</v>
      </c>
      <c r="E29" s="20"/>
      <c r="F29" s="21">
        <f t="shared" si="0"/>
        <v>0</v>
      </c>
    </row>
    <row r="30" spans="1:6" x14ac:dyDescent="0.25">
      <c r="A30" s="12">
        <v>24</v>
      </c>
      <c r="B30" s="10" t="s">
        <v>4</v>
      </c>
      <c r="C30" s="12" t="s">
        <v>11</v>
      </c>
      <c r="D30" s="12">
        <v>1</v>
      </c>
      <c r="E30" s="26"/>
      <c r="F30" s="21">
        <f t="shared" si="0"/>
        <v>0</v>
      </c>
    </row>
    <row r="31" spans="1:6" x14ac:dyDescent="0.25">
      <c r="A31" s="71" t="s">
        <v>41</v>
      </c>
      <c r="B31" s="72"/>
      <c r="C31" s="72"/>
      <c r="D31" s="72"/>
      <c r="E31" s="73"/>
      <c r="F31" s="18">
        <f>SUM(F7:F30)</f>
        <v>0</v>
      </c>
    </row>
    <row r="32" spans="1:6" x14ac:dyDescent="0.25">
      <c r="A32" s="3"/>
      <c r="C32" s="3"/>
      <c r="D32" s="3"/>
      <c r="E32" s="3"/>
      <c r="F32" s="3"/>
    </row>
    <row r="33" spans="1:6" x14ac:dyDescent="0.25">
      <c r="A33" s="15" t="s">
        <v>42</v>
      </c>
      <c r="B33" s="14"/>
      <c r="C33" s="14"/>
      <c r="D33" s="14"/>
      <c r="E33" s="14"/>
      <c r="F33" s="22">
        <f>F31</f>
        <v>0</v>
      </c>
    </row>
    <row r="34" spans="1:6" ht="28.5" customHeight="1" x14ac:dyDescent="0.25">
      <c r="A34" s="68" t="s">
        <v>30</v>
      </c>
      <c r="B34" s="68"/>
      <c r="C34" s="68"/>
      <c r="D34" s="68"/>
      <c r="E34" s="68"/>
      <c r="F34" s="68"/>
    </row>
    <row r="35" spans="1:6" ht="29.1" customHeight="1" x14ac:dyDescent="0.25">
      <c r="A35" s="68" t="s">
        <v>34</v>
      </c>
      <c r="B35" s="68"/>
      <c r="C35" s="68"/>
      <c r="D35" s="68"/>
      <c r="E35" s="68"/>
      <c r="F35" s="68"/>
    </row>
    <row r="36" spans="1:6" ht="27.75" customHeight="1" x14ac:dyDescent="0.25">
      <c r="A36" s="68" t="s">
        <v>33</v>
      </c>
      <c r="B36" s="68"/>
      <c r="C36" s="68"/>
      <c r="D36" s="68"/>
      <c r="E36" s="68"/>
      <c r="F36" s="68"/>
    </row>
    <row r="37" spans="1:6" ht="27.75" customHeight="1" x14ac:dyDescent="0.25">
      <c r="A37" s="23"/>
      <c r="B37" s="23"/>
      <c r="C37" s="23"/>
      <c r="D37" s="23"/>
      <c r="E37" s="23"/>
      <c r="F37" s="23"/>
    </row>
    <row r="38" spans="1:6" x14ac:dyDescent="0.25">
      <c r="A38" s="9"/>
      <c r="B38" s="25"/>
      <c r="C38" s="25"/>
      <c r="D38" s="9"/>
      <c r="E38" s="9"/>
      <c r="F38" s="9"/>
    </row>
    <row r="41" spans="1:6" x14ac:dyDescent="0.25">
      <c r="B41" s="6" t="s">
        <v>7</v>
      </c>
    </row>
    <row r="42" spans="1:6" x14ac:dyDescent="0.25">
      <c r="B42" s="6" t="s">
        <v>6</v>
      </c>
    </row>
    <row r="43" spans="1:6" x14ac:dyDescent="0.25">
      <c r="B43" s="6" t="s">
        <v>8</v>
      </c>
    </row>
    <row r="44" spans="1:6" x14ac:dyDescent="0.25">
      <c r="A44" s="3"/>
      <c r="C44" s="3"/>
      <c r="D44" s="3"/>
      <c r="E44" s="3"/>
      <c r="F44" s="3"/>
    </row>
    <row r="45" spans="1:6" x14ac:dyDescent="0.25">
      <c r="A45" s="3"/>
      <c r="C45" s="3"/>
      <c r="D45" s="3"/>
      <c r="E45" s="3"/>
      <c r="F45" s="3"/>
    </row>
    <row r="46" spans="1:6" x14ac:dyDescent="0.25">
      <c r="A46" s="3"/>
      <c r="C46" s="3"/>
      <c r="D46" s="3"/>
      <c r="E46" s="3"/>
      <c r="F46" s="3"/>
    </row>
    <row r="47" spans="1:6" x14ac:dyDescent="0.25">
      <c r="A47" s="3"/>
      <c r="C47" s="3"/>
      <c r="D47" s="3"/>
      <c r="E47" s="3"/>
      <c r="F47" s="3"/>
    </row>
    <row r="50" spans="2:2" x14ac:dyDescent="0.25">
      <c r="B50" s="8"/>
    </row>
    <row r="51" spans="2:2" x14ac:dyDescent="0.25">
      <c r="B51" s="8"/>
    </row>
  </sheetData>
  <autoFilter ref="A6:F31"/>
  <mergeCells count="8">
    <mergeCell ref="A1:F1"/>
    <mergeCell ref="A2:F2"/>
    <mergeCell ref="A4:F4"/>
    <mergeCell ref="A36:F36"/>
    <mergeCell ref="E5:F5"/>
    <mergeCell ref="A31:E31"/>
    <mergeCell ref="A35:F35"/>
    <mergeCell ref="A34:F34"/>
  </mergeCells>
  <printOptions horizontalCentered="1"/>
  <pageMargins left="0.11811023622047245" right="0.11811023622047245" top="0.74803149606299213" bottom="0.74803149606299213" header="0.31496062992125984" footer="0.31496062992125984"/>
  <pageSetup scale="66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 de cotización</vt:lpstr>
      <vt:lpstr>1</vt:lpstr>
      <vt:lpstr>'1'!Área_de_impresión</vt:lpstr>
      <vt:lpstr>'Planilla de cotización'!Área_de_impresión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2018-12-13T20:00:13Z</dcterms:created>
  <dcterms:modified xsi:type="dcterms:W3CDTF">2025-08-29T15:12:54Z</dcterms:modified>
</cp:coreProperties>
</file>